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18 26.09.2019\"/>
    </mc:Choice>
  </mc:AlternateContent>
  <bookViews>
    <workbookView xWindow="0" yWindow="0" windowWidth="28800" windowHeight="1293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G23" i="1"/>
  <c r="F23" i="1"/>
  <c r="H23" i="1" s="1"/>
  <c r="E23" i="1"/>
  <c r="G22" i="1"/>
  <c r="F22" i="1"/>
  <c r="E22" i="1"/>
  <c r="G21" i="1"/>
  <c r="F21" i="1"/>
  <c r="H21" i="1" s="1"/>
  <c r="E21" i="1"/>
  <c r="G20" i="1"/>
  <c r="F20" i="1"/>
  <c r="H20" i="1" s="1"/>
  <c r="E20" i="1"/>
  <c r="G19" i="1"/>
  <c r="F19" i="1"/>
  <c r="H19" i="1" s="1"/>
  <c r="E19" i="1"/>
  <c r="K18" i="1"/>
  <c r="G18" i="1"/>
  <c r="F18" i="1"/>
  <c r="H18" i="1" s="1"/>
  <c r="E18" i="1"/>
  <c r="G17" i="1"/>
  <c r="F17" i="1"/>
  <c r="E17" i="1"/>
  <c r="K16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E24" i="1" l="1"/>
  <c r="F24" i="1"/>
  <c r="G24" i="1"/>
  <c r="H17" i="1"/>
  <c r="H22" i="1"/>
  <c r="J17" i="1"/>
  <c r="K17" i="1" s="1"/>
  <c r="J12" i="1"/>
  <c r="K12" i="1" s="1"/>
  <c r="J13" i="1"/>
  <c r="K13" i="1" s="1"/>
  <c r="J14" i="1"/>
  <c r="K14" i="1" s="1"/>
  <c r="J15" i="1"/>
  <c r="K15" i="1" s="1"/>
  <c r="J11" i="1"/>
  <c r="K11" i="1" s="1"/>
  <c r="J19" i="1"/>
  <c r="K19" i="1" s="1"/>
  <c r="J20" i="1"/>
  <c r="K20" i="1" s="1"/>
  <c r="J21" i="1"/>
  <c r="K21" i="1" s="1"/>
  <c r="J22" i="1"/>
  <c r="K22" i="1" s="1"/>
  <c r="J23" i="1"/>
  <c r="K23" i="1" s="1"/>
  <c r="H24" i="1" l="1"/>
  <c r="J10" i="1"/>
  <c r="I24" i="1"/>
  <c r="J24" i="1" l="1"/>
  <c r="K10" i="1"/>
  <c r="K24" i="1" s="1"/>
  <c r="K26" i="1" s="1"/>
</calcChain>
</file>

<file path=xl/sharedStrings.xml><?xml version="1.0" encoding="utf-8"?>
<sst xmlns="http://schemas.openxmlformats.org/spreadsheetml/2006/main" count="33" uniqueCount="33">
  <si>
    <t>Nr.p.k.</t>
  </si>
  <si>
    <t>bērni vecāki par 5 gadiem</t>
  </si>
  <si>
    <t>vispārējās izglītības programma</t>
  </si>
  <si>
    <t>speciālās izglītības programmas</t>
  </si>
  <si>
    <t>KOPĀ</t>
  </si>
  <si>
    <t>Normētie bērni spec.programmā x2</t>
  </si>
  <si>
    <t>Normētie bērni vispārējie x1</t>
  </si>
  <si>
    <t>Kopā normētie bērni</t>
  </si>
  <si>
    <t xml:space="preserve">KOPĀ </t>
  </si>
  <si>
    <t>starpība</t>
  </si>
  <si>
    <t>kopā mērķdotācija mēnesī</t>
  </si>
  <si>
    <t>ar VSAOI mēnesim</t>
  </si>
  <si>
    <r>
      <t xml:space="preserve">Aronas pagasta pirmsskolas izglītības iestāde </t>
    </r>
    <r>
      <rPr>
        <b/>
        <sz val="11"/>
        <color theme="1"/>
        <rFont val="Arial"/>
        <family val="2"/>
        <charset val="186"/>
      </rPr>
      <t>"Sprīdītis"</t>
    </r>
  </si>
  <si>
    <r>
      <t>Bērzaunes pagasta pirmsskolas izglītības iestāde</t>
    </r>
    <r>
      <rPr>
        <b/>
        <sz val="11"/>
        <color theme="1"/>
        <rFont val="Arial"/>
        <family val="2"/>
        <charset val="186"/>
      </rPr>
      <t xml:space="preserve"> "Vārpiņa"</t>
    </r>
  </si>
  <si>
    <r>
      <t xml:space="preserve">Dzelzavas pagasta pirmsskolas izglītības iestāde </t>
    </r>
    <r>
      <rPr>
        <b/>
        <sz val="11"/>
        <color theme="1"/>
        <rFont val="Arial"/>
        <family val="2"/>
        <charset val="186"/>
      </rPr>
      <t>"Rūķis"</t>
    </r>
  </si>
  <si>
    <r>
      <t>Kalsnavas pagasta pirmsskolas izglītības iestāde</t>
    </r>
    <r>
      <rPr>
        <b/>
        <sz val="11"/>
        <color theme="1"/>
        <rFont val="Arial"/>
        <family val="2"/>
        <charset val="186"/>
      </rPr>
      <t xml:space="preserve"> "Lācītis Pūks"</t>
    </r>
  </si>
  <si>
    <r>
      <t xml:space="preserve">Ļaudonas pagasta pirmsskolas izglītības iestāde </t>
    </r>
    <r>
      <rPr>
        <b/>
        <sz val="11"/>
        <color theme="1"/>
        <rFont val="Arial"/>
        <family val="2"/>
        <charset val="186"/>
      </rPr>
      <t>"Brīnumdārzs"</t>
    </r>
  </si>
  <si>
    <r>
      <t>Madonas pilsētas pirmsskolas izglītības iestāde</t>
    </r>
    <r>
      <rPr>
        <b/>
        <sz val="11"/>
        <color theme="1"/>
        <rFont val="Arial"/>
        <family val="2"/>
        <charset val="186"/>
      </rPr>
      <t xml:space="preserve"> "Kastanītis"</t>
    </r>
  </si>
  <si>
    <r>
      <t xml:space="preserve">Madonas pilsētas pirmsskolas izglītības iestāde </t>
    </r>
    <r>
      <rPr>
        <b/>
        <sz val="11"/>
        <color theme="1"/>
        <rFont val="Arial"/>
        <family val="2"/>
        <charset val="186"/>
      </rPr>
      <t>"Priedīte"</t>
    </r>
  </si>
  <si>
    <r>
      <t xml:space="preserve">Madonas pilsētas pirmsskolas izglītības iestāde </t>
    </r>
    <r>
      <rPr>
        <b/>
        <sz val="11"/>
        <color theme="1"/>
        <rFont val="Arial"/>
        <family val="2"/>
        <charset val="186"/>
      </rPr>
      <t>"Saulīte"</t>
    </r>
  </si>
  <si>
    <r>
      <t xml:space="preserve">Praulienas pagasta pirmsskolas izglītības iestāde </t>
    </r>
    <r>
      <rPr>
        <b/>
        <sz val="11"/>
        <color theme="1"/>
        <rFont val="Arial"/>
        <family val="2"/>
        <charset val="186"/>
      </rPr>
      <t>"Pasaciņa"</t>
    </r>
  </si>
  <si>
    <r>
      <rPr>
        <b/>
        <sz val="11"/>
        <color theme="1"/>
        <rFont val="Arial"/>
        <family val="2"/>
        <charset val="186"/>
      </rPr>
      <t>Barkavas</t>
    </r>
    <r>
      <rPr>
        <sz val="11"/>
        <color theme="1"/>
        <rFont val="Arial"/>
        <family val="2"/>
        <charset val="186"/>
      </rPr>
      <t xml:space="preserve"> pamatskolas pirmsskolas grupas</t>
    </r>
  </si>
  <si>
    <r>
      <rPr>
        <b/>
        <sz val="11"/>
        <color theme="1"/>
        <rFont val="Arial"/>
        <family val="2"/>
        <charset val="186"/>
      </rPr>
      <t>Degumnieku</t>
    </r>
    <r>
      <rPr>
        <sz val="11"/>
        <color theme="1"/>
        <rFont val="Arial"/>
        <family val="2"/>
        <charset val="186"/>
      </rPr>
      <t xml:space="preserve"> pamatskolas pirmsskolas izglītības grupas</t>
    </r>
  </si>
  <si>
    <r>
      <rPr>
        <b/>
        <sz val="11"/>
        <color theme="1"/>
        <rFont val="Arial"/>
        <family val="2"/>
        <charset val="186"/>
      </rPr>
      <t>Lazdonas</t>
    </r>
    <r>
      <rPr>
        <sz val="11"/>
        <color theme="1"/>
        <rFont val="Arial"/>
        <family val="2"/>
        <charset val="186"/>
      </rPr>
      <t xml:space="preserve"> pamatskolas pirmsskolas izglītības grupas</t>
    </r>
  </si>
  <si>
    <r>
      <rPr>
        <b/>
        <sz val="11"/>
        <color theme="1"/>
        <rFont val="Arial"/>
        <family val="2"/>
        <charset val="186"/>
      </rPr>
      <t>Liezēres</t>
    </r>
    <r>
      <rPr>
        <sz val="11"/>
        <color theme="1"/>
        <rFont val="Arial"/>
        <family val="2"/>
        <charset val="186"/>
      </rPr>
      <t xml:space="preserve"> pamatskolas pirmsskolas izglītības grupas</t>
    </r>
  </si>
  <si>
    <r>
      <rPr>
        <b/>
        <sz val="11"/>
        <color theme="1"/>
        <rFont val="Arial"/>
        <family val="2"/>
        <charset val="186"/>
      </rPr>
      <t>Vestienas</t>
    </r>
    <r>
      <rPr>
        <sz val="11"/>
        <color theme="1"/>
        <rFont val="Arial"/>
        <family val="2"/>
        <charset val="186"/>
      </rPr>
      <t xml:space="preserve"> pamatskolas pirmsskolas izglītības grupas</t>
    </r>
  </si>
  <si>
    <t>4 mēnešiem</t>
  </si>
  <si>
    <t>Izglītības iestāde</t>
  </si>
  <si>
    <t>Madonas novada pašvaldības domes</t>
  </si>
  <si>
    <t>26.09.2019. lēmumam Nr.450</t>
  </si>
  <si>
    <t>Pielikums</t>
  </si>
  <si>
    <t>(protokols Nr.18, 25.p.)</t>
  </si>
  <si>
    <r>
      <t xml:space="preserve">Mērķdotācijas sadalījums Madonas novada pašvaldības izglītības iestādēs </t>
    </r>
    <r>
      <rPr>
        <b/>
        <sz val="12"/>
        <color theme="1"/>
        <rFont val="Arial"/>
        <family val="2"/>
        <charset val="186"/>
      </rPr>
      <t>bērnu no piecu gadu vecuma</t>
    </r>
    <r>
      <rPr>
        <sz val="12"/>
        <color theme="1"/>
        <rFont val="Arial"/>
        <family val="2"/>
        <charset val="186"/>
      </rPr>
      <t xml:space="preserve"> izglītošanā nodarbināto pirmsskolas izglītības pedagoģisko darbinieku darba samaksai un valsts sociālās apdrošināšanas obligātajām iemaksām no 2019.gada septembra līdz decembrim.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</si>
</sst>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8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6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0" xfId="0" applyFont="1"/>
    <xf numFmtId="0" fontId="4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readingOrder="1"/>
    </xf>
    <xf numFmtId="1" fontId="2" fillId="0" borderId="2" xfId="0" applyNumberFormat="1" applyFont="1" applyBorder="1" applyAlignment="1">
      <alignment horizontal="center" vertical="center" readingOrder="1"/>
    </xf>
    <xf numFmtId="0" fontId="2" fillId="0" borderId="2" xfId="0" applyNumberFormat="1" applyFont="1" applyFill="1" applyBorder="1" applyAlignment="1">
      <alignment horizontal="center" vertical="center" readingOrder="1"/>
    </xf>
    <xf numFmtId="0" fontId="2" fillId="2" borderId="2" xfId="0" applyNumberFormat="1" applyFont="1" applyFill="1" applyBorder="1" applyAlignment="1">
      <alignment horizontal="center" vertical="center" readingOrder="1"/>
    </xf>
    <xf numFmtId="0" fontId="2" fillId="0" borderId="2" xfId="0" applyNumberFormat="1" applyFont="1" applyBorder="1" applyAlignment="1">
      <alignment horizontal="center" vertical="center" readingOrder="1"/>
    </xf>
    <xf numFmtId="0" fontId="3" fillId="0" borderId="2" xfId="0" applyNumberFormat="1" applyFont="1" applyBorder="1" applyAlignment="1">
      <alignment horizontal="center" vertical="center" readingOrder="1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2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 wrapText="1"/>
    </xf>
    <xf numFmtId="2" fontId="6" fillId="0" borderId="0" xfId="0" applyNumberFormat="1" applyFont="1" applyBorder="1"/>
    <xf numFmtId="0" fontId="6" fillId="0" borderId="0" xfId="0" applyNumberFormat="1" applyFont="1" applyBorder="1"/>
    <xf numFmtId="49" fontId="6" fillId="0" borderId="0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1" fontId="3" fillId="0" borderId="2" xfId="0" applyNumberFormat="1" applyFont="1" applyFill="1" applyBorder="1" applyAlignment="1">
      <alignment horizontal="center" vertical="center" wrapText="1" readingOrder="1"/>
    </xf>
    <xf numFmtId="2" fontId="3" fillId="0" borderId="2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right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L10" sqref="L10"/>
    </sheetView>
  </sheetViews>
  <sheetFormatPr defaultRowHeight="14.25" x14ac:dyDescent="0.2"/>
  <cols>
    <col min="1" max="1" width="9.140625" style="3"/>
    <col min="2" max="2" width="32.5703125" style="3" customWidth="1"/>
    <col min="3" max="3" width="11.5703125" style="3" customWidth="1"/>
    <col min="4" max="4" width="12.7109375" style="3" customWidth="1"/>
    <col min="5" max="5" width="8.7109375" style="3" customWidth="1"/>
    <col min="6" max="6" width="13" style="3" hidden="1" customWidth="1"/>
    <col min="7" max="7" width="12" style="3" hidden="1" customWidth="1"/>
    <col min="8" max="8" width="14.42578125" style="3" customWidth="1"/>
    <col min="9" max="9" width="13.5703125" style="3" customWidth="1"/>
    <col min="10" max="10" width="11.7109375" style="3" customWidth="1"/>
    <col min="11" max="11" width="12.140625" style="3" customWidth="1"/>
    <col min="12" max="16384" width="9.140625" style="3"/>
  </cols>
  <sheetData>
    <row r="1" spans="1:11" ht="15" x14ac:dyDescent="0.25">
      <c r="I1"/>
      <c r="J1" s="30" t="s">
        <v>30</v>
      </c>
      <c r="K1" s="30"/>
    </row>
    <row r="2" spans="1:11" ht="15" x14ac:dyDescent="0.25">
      <c r="I2" s="30" t="s">
        <v>28</v>
      </c>
      <c r="J2" s="30"/>
      <c r="K2" s="30"/>
    </row>
    <row r="3" spans="1:11" ht="15" x14ac:dyDescent="0.25">
      <c r="I3" s="30" t="s">
        <v>29</v>
      </c>
      <c r="J3" s="30"/>
      <c r="K3" s="30"/>
    </row>
    <row r="4" spans="1:11" ht="15" x14ac:dyDescent="0.25">
      <c r="I4"/>
      <c r="J4" s="30" t="s">
        <v>31</v>
      </c>
      <c r="K4" s="30"/>
    </row>
    <row r="6" spans="1:11" ht="49.5" customHeight="1" x14ac:dyDescent="0.2">
      <c r="A6" s="40" t="s">
        <v>32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23.25" x14ac:dyDescent="0.35">
      <c r="A7" s="4"/>
      <c r="B7" s="4"/>
      <c r="C7" s="4"/>
      <c r="D7" s="4"/>
    </row>
    <row r="8" spans="1:11" s="6" customFormat="1" ht="38.25" customHeight="1" x14ac:dyDescent="0.25">
      <c r="A8" s="33" t="s">
        <v>0</v>
      </c>
      <c r="B8" s="33" t="s">
        <v>27</v>
      </c>
      <c r="C8" s="35" t="s">
        <v>1</v>
      </c>
      <c r="D8" s="36"/>
      <c r="E8" s="37" t="s">
        <v>4</v>
      </c>
      <c r="F8" s="5"/>
      <c r="G8" s="5"/>
      <c r="H8" s="38" t="s">
        <v>7</v>
      </c>
      <c r="I8" s="39" t="s">
        <v>10</v>
      </c>
      <c r="J8" s="39" t="s">
        <v>11</v>
      </c>
      <c r="K8" s="39" t="s">
        <v>26</v>
      </c>
    </row>
    <row r="9" spans="1:11" ht="57" x14ac:dyDescent="0.2">
      <c r="A9" s="34"/>
      <c r="B9" s="34"/>
      <c r="C9" s="7" t="s">
        <v>2</v>
      </c>
      <c r="D9" s="7" t="s">
        <v>3</v>
      </c>
      <c r="E9" s="37"/>
      <c r="F9" s="8" t="s">
        <v>5</v>
      </c>
      <c r="G9" s="8" t="s">
        <v>6</v>
      </c>
      <c r="H9" s="38"/>
      <c r="I9" s="39"/>
      <c r="J9" s="39"/>
      <c r="K9" s="39"/>
    </row>
    <row r="10" spans="1:11" s="17" customFormat="1" ht="29.25" x14ac:dyDescent="0.25">
      <c r="A10" s="9">
        <v>1</v>
      </c>
      <c r="B10" s="10" t="s">
        <v>12</v>
      </c>
      <c r="C10" s="1">
        <v>9</v>
      </c>
      <c r="D10" s="11">
        <v>1</v>
      </c>
      <c r="E10" s="12">
        <f>SUM(C10:D10)</f>
        <v>10</v>
      </c>
      <c r="F10" s="13">
        <f>(D10)*2</f>
        <v>2</v>
      </c>
      <c r="G10" s="13">
        <f>(C10)*1</f>
        <v>9</v>
      </c>
      <c r="H10" s="14">
        <f>F10+G10</f>
        <v>11</v>
      </c>
      <c r="I10" s="15">
        <v>844.61</v>
      </c>
      <c r="J10" s="15">
        <f>ROUND(I10*1.2409,0)</f>
        <v>1048</v>
      </c>
      <c r="K10" s="16">
        <f>J10*4</f>
        <v>4192</v>
      </c>
    </row>
    <row r="11" spans="1:11" s="17" customFormat="1" ht="29.25" x14ac:dyDescent="0.25">
      <c r="A11" s="9">
        <v>2</v>
      </c>
      <c r="B11" s="10" t="s">
        <v>13</v>
      </c>
      <c r="C11" s="2">
        <v>22</v>
      </c>
      <c r="D11" s="12">
        <v>5</v>
      </c>
      <c r="E11" s="12">
        <f t="shared" ref="E11:E23" si="0">SUM(C11:D11)</f>
        <v>27</v>
      </c>
      <c r="F11" s="13">
        <f t="shared" ref="F11:F23" si="1">(D11)*2</f>
        <v>10</v>
      </c>
      <c r="G11" s="13">
        <f t="shared" ref="G11:G23" si="2">(C11)*1</f>
        <v>22</v>
      </c>
      <c r="H11" s="14">
        <f t="shared" ref="H11:H23" si="3">F11+G11</f>
        <v>32</v>
      </c>
      <c r="I11" s="15">
        <v>2449.02</v>
      </c>
      <c r="J11" s="15">
        <f>ROUND(I11*1.2409,0)</f>
        <v>3039</v>
      </c>
      <c r="K11" s="16">
        <f t="shared" ref="K11:K23" si="4">J11*4</f>
        <v>12156</v>
      </c>
    </row>
    <row r="12" spans="1:11" s="17" customFormat="1" ht="29.25" x14ac:dyDescent="0.25">
      <c r="A12" s="9">
        <v>3</v>
      </c>
      <c r="B12" s="10" t="s">
        <v>14</v>
      </c>
      <c r="C12" s="2">
        <v>19</v>
      </c>
      <c r="D12" s="11"/>
      <c r="E12" s="12">
        <f t="shared" si="0"/>
        <v>19</v>
      </c>
      <c r="F12" s="13">
        <f t="shared" si="1"/>
        <v>0</v>
      </c>
      <c r="G12" s="13">
        <f t="shared" si="2"/>
        <v>19</v>
      </c>
      <c r="H12" s="14">
        <f t="shared" si="3"/>
        <v>19</v>
      </c>
      <c r="I12" s="15">
        <v>1465.5300000000002</v>
      </c>
      <c r="J12" s="15">
        <f t="shared" ref="J12:J23" si="5">ROUND(I12*1.2409,0)</f>
        <v>1819</v>
      </c>
      <c r="K12" s="16">
        <f t="shared" si="4"/>
        <v>7276</v>
      </c>
    </row>
    <row r="13" spans="1:11" s="17" customFormat="1" ht="29.25" x14ac:dyDescent="0.25">
      <c r="A13" s="9">
        <v>4</v>
      </c>
      <c r="B13" s="10" t="s">
        <v>15</v>
      </c>
      <c r="C13" s="2">
        <v>34</v>
      </c>
      <c r="D13" s="11"/>
      <c r="E13" s="12">
        <f t="shared" si="0"/>
        <v>34</v>
      </c>
      <c r="F13" s="13">
        <f t="shared" si="1"/>
        <v>0</v>
      </c>
      <c r="G13" s="13">
        <f t="shared" si="2"/>
        <v>34</v>
      </c>
      <c r="H13" s="14">
        <f t="shared" si="3"/>
        <v>34</v>
      </c>
      <c r="I13" s="15">
        <v>2622.53</v>
      </c>
      <c r="J13" s="15">
        <f t="shared" si="5"/>
        <v>3254</v>
      </c>
      <c r="K13" s="16">
        <f t="shared" si="4"/>
        <v>13016</v>
      </c>
    </row>
    <row r="14" spans="1:11" s="17" customFormat="1" ht="29.25" x14ac:dyDescent="0.25">
      <c r="A14" s="9">
        <v>5</v>
      </c>
      <c r="B14" s="10" t="s">
        <v>16</v>
      </c>
      <c r="C14" s="2">
        <v>26</v>
      </c>
      <c r="D14" s="11">
        <v>3</v>
      </c>
      <c r="E14" s="12">
        <f t="shared" si="0"/>
        <v>29</v>
      </c>
      <c r="F14" s="13">
        <f t="shared" si="1"/>
        <v>6</v>
      </c>
      <c r="G14" s="13">
        <f t="shared" si="2"/>
        <v>26</v>
      </c>
      <c r="H14" s="14">
        <f t="shared" si="3"/>
        <v>32</v>
      </c>
      <c r="I14" s="15">
        <v>2456.7200000000003</v>
      </c>
      <c r="J14" s="15">
        <f t="shared" si="5"/>
        <v>3049</v>
      </c>
      <c r="K14" s="16">
        <f t="shared" si="4"/>
        <v>12196</v>
      </c>
    </row>
    <row r="15" spans="1:11" s="17" customFormat="1" ht="29.25" x14ac:dyDescent="0.25">
      <c r="A15" s="9">
        <v>6</v>
      </c>
      <c r="B15" s="10" t="s">
        <v>17</v>
      </c>
      <c r="C15" s="2">
        <v>49</v>
      </c>
      <c r="D15" s="11"/>
      <c r="E15" s="12">
        <f t="shared" si="0"/>
        <v>49</v>
      </c>
      <c r="F15" s="13">
        <f t="shared" si="1"/>
        <v>0</v>
      </c>
      <c r="G15" s="13">
        <f t="shared" si="2"/>
        <v>49</v>
      </c>
      <c r="H15" s="14">
        <f t="shared" si="3"/>
        <v>49</v>
      </c>
      <c r="I15" s="15">
        <v>3088.9500000000003</v>
      </c>
      <c r="J15" s="15">
        <f t="shared" si="5"/>
        <v>3833</v>
      </c>
      <c r="K15" s="16">
        <f t="shared" si="4"/>
        <v>15332</v>
      </c>
    </row>
    <row r="16" spans="1:11" s="17" customFormat="1" ht="29.25" x14ac:dyDescent="0.25">
      <c r="A16" s="9">
        <v>7</v>
      </c>
      <c r="B16" s="10" t="s">
        <v>18</v>
      </c>
      <c r="C16" s="2">
        <v>95</v>
      </c>
      <c r="D16" s="11"/>
      <c r="E16" s="12">
        <f t="shared" si="0"/>
        <v>95</v>
      </c>
      <c r="F16" s="13">
        <f t="shared" si="1"/>
        <v>0</v>
      </c>
      <c r="G16" s="13">
        <f t="shared" si="2"/>
        <v>95</v>
      </c>
      <c r="H16" s="14">
        <f t="shared" si="3"/>
        <v>95</v>
      </c>
      <c r="I16" s="15">
        <v>5988.7800000000007</v>
      </c>
      <c r="J16" s="15">
        <v>7432</v>
      </c>
      <c r="K16" s="16">
        <f t="shared" si="4"/>
        <v>29728</v>
      </c>
    </row>
    <row r="17" spans="1:11" s="17" customFormat="1" ht="29.25" x14ac:dyDescent="0.25">
      <c r="A17" s="9">
        <v>8</v>
      </c>
      <c r="B17" s="10" t="s">
        <v>19</v>
      </c>
      <c r="C17" s="2">
        <v>122</v>
      </c>
      <c r="D17" s="11">
        <v>5</v>
      </c>
      <c r="E17" s="12">
        <f t="shared" si="0"/>
        <v>127</v>
      </c>
      <c r="F17" s="13">
        <f t="shared" si="1"/>
        <v>10</v>
      </c>
      <c r="G17" s="13">
        <f t="shared" si="2"/>
        <v>122</v>
      </c>
      <c r="H17" s="14">
        <f t="shared" si="3"/>
        <v>132</v>
      </c>
      <c r="I17" s="15">
        <v>8302.01</v>
      </c>
      <c r="J17" s="15">
        <f t="shared" si="5"/>
        <v>10302</v>
      </c>
      <c r="K17" s="16">
        <f t="shared" si="4"/>
        <v>41208</v>
      </c>
    </row>
    <row r="18" spans="1:11" s="17" customFormat="1" ht="29.25" x14ac:dyDescent="0.25">
      <c r="A18" s="9">
        <v>9</v>
      </c>
      <c r="B18" s="10" t="s">
        <v>20</v>
      </c>
      <c r="C18" s="2">
        <v>38</v>
      </c>
      <c r="D18" s="11">
        <v>8</v>
      </c>
      <c r="E18" s="12">
        <f t="shared" si="0"/>
        <v>46</v>
      </c>
      <c r="F18" s="13">
        <f t="shared" si="1"/>
        <v>16</v>
      </c>
      <c r="G18" s="13">
        <f t="shared" si="2"/>
        <v>38</v>
      </c>
      <c r="H18" s="14">
        <f t="shared" si="3"/>
        <v>54</v>
      </c>
      <c r="I18" s="15">
        <v>4134.41</v>
      </c>
      <c r="J18" s="15">
        <v>5131</v>
      </c>
      <c r="K18" s="16">
        <f t="shared" si="4"/>
        <v>20524</v>
      </c>
    </row>
    <row r="19" spans="1:11" s="17" customFormat="1" ht="29.25" x14ac:dyDescent="0.25">
      <c r="A19" s="9">
        <v>10</v>
      </c>
      <c r="B19" s="10" t="s">
        <v>21</v>
      </c>
      <c r="C19" s="2">
        <v>22</v>
      </c>
      <c r="D19" s="11"/>
      <c r="E19" s="12">
        <f t="shared" si="0"/>
        <v>22</v>
      </c>
      <c r="F19" s="13">
        <f t="shared" si="1"/>
        <v>0</v>
      </c>
      <c r="G19" s="13">
        <f t="shared" si="2"/>
        <v>22</v>
      </c>
      <c r="H19" s="14">
        <f t="shared" si="3"/>
        <v>22</v>
      </c>
      <c r="I19" s="15">
        <v>1696.93</v>
      </c>
      <c r="J19" s="15">
        <f t="shared" si="5"/>
        <v>2106</v>
      </c>
      <c r="K19" s="16">
        <f t="shared" si="4"/>
        <v>8424</v>
      </c>
    </row>
    <row r="20" spans="1:11" s="17" customFormat="1" ht="29.25" x14ac:dyDescent="0.25">
      <c r="A20" s="9">
        <v>11</v>
      </c>
      <c r="B20" s="18" t="s">
        <v>22</v>
      </c>
      <c r="C20" s="2">
        <v>11</v>
      </c>
      <c r="D20" s="11"/>
      <c r="E20" s="12">
        <f t="shared" si="0"/>
        <v>11</v>
      </c>
      <c r="F20" s="13">
        <f t="shared" si="1"/>
        <v>0</v>
      </c>
      <c r="G20" s="13">
        <f t="shared" si="2"/>
        <v>11</v>
      </c>
      <c r="H20" s="14">
        <f t="shared" si="3"/>
        <v>11</v>
      </c>
      <c r="I20" s="15">
        <v>848.46</v>
      </c>
      <c r="J20" s="15">
        <f t="shared" si="5"/>
        <v>1053</v>
      </c>
      <c r="K20" s="16">
        <f t="shared" si="4"/>
        <v>4212</v>
      </c>
    </row>
    <row r="21" spans="1:11" s="17" customFormat="1" ht="29.25" x14ac:dyDescent="0.25">
      <c r="A21" s="9">
        <v>12</v>
      </c>
      <c r="B21" s="18" t="s">
        <v>23</v>
      </c>
      <c r="C21" s="2">
        <v>9</v>
      </c>
      <c r="D21" s="11"/>
      <c r="E21" s="12">
        <f t="shared" si="0"/>
        <v>9</v>
      </c>
      <c r="F21" s="13">
        <f t="shared" si="1"/>
        <v>0</v>
      </c>
      <c r="G21" s="13">
        <f t="shared" si="2"/>
        <v>9</v>
      </c>
      <c r="H21" s="14">
        <f t="shared" si="3"/>
        <v>9</v>
      </c>
      <c r="I21" s="15">
        <v>694.2</v>
      </c>
      <c r="J21" s="15">
        <f t="shared" si="5"/>
        <v>861</v>
      </c>
      <c r="K21" s="16">
        <f t="shared" si="4"/>
        <v>3444</v>
      </c>
    </row>
    <row r="22" spans="1:11" s="17" customFormat="1" ht="29.25" x14ac:dyDescent="0.25">
      <c r="A22" s="9">
        <v>13</v>
      </c>
      <c r="B22" s="18" t="s">
        <v>24</v>
      </c>
      <c r="C22" s="2">
        <v>17</v>
      </c>
      <c r="D22" s="11">
        <v>4</v>
      </c>
      <c r="E22" s="12">
        <f t="shared" si="0"/>
        <v>21</v>
      </c>
      <c r="F22" s="13">
        <f t="shared" si="1"/>
        <v>8</v>
      </c>
      <c r="G22" s="13">
        <f t="shared" si="2"/>
        <v>17</v>
      </c>
      <c r="H22" s="14">
        <f t="shared" si="3"/>
        <v>25</v>
      </c>
      <c r="I22" s="15">
        <v>1912.94</v>
      </c>
      <c r="J22" s="15">
        <f t="shared" si="5"/>
        <v>2374</v>
      </c>
      <c r="K22" s="16">
        <f t="shared" si="4"/>
        <v>9496</v>
      </c>
    </row>
    <row r="23" spans="1:11" s="17" customFormat="1" ht="29.25" x14ac:dyDescent="0.25">
      <c r="A23" s="9">
        <v>14</v>
      </c>
      <c r="B23" s="18" t="s">
        <v>25</v>
      </c>
      <c r="C23" s="2">
        <v>9</v>
      </c>
      <c r="D23" s="11"/>
      <c r="E23" s="12">
        <f t="shared" si="0"/>
        <v>9</v>
      </c>
      <c r="F23" s="13">
        <f t="shared" si="1"/>
        <v>0</v>
      </c>
      <c r="G23" s="13">
        <f t="shared" si="2"/>
        <v>9</v>
      </c>
      <c r="H23" s="14">
        <f t="shared" si="3"/>
        <v>9</v>
      </c>
      <c r="I23" s="15">
        <v>694.2</v>
      </c>
      <c r="J23" s="12">
        <f t="shared" si="5"/>
        <v>861</v>
      </c>
      <c r="K23" s="16">
        <f t="shared" si="4"/>
        <v>3444</v>
      </c>
    </row>
    <row r="24" spans="1:11" s="17" customFormat="1" ht="21.75" customHeight="1" x14ac:dyDescent="0.25">
      <c r="A24" s="31" t="s">
        <v>8</v>
      </c>
      <c r="B24" s="32"/>
      <c r="C24" s="28">
        <f t="shared" ref="C24:K24" si="6">SUM(C10:C23)</f>
        <v>482</v>
      </c>
      <c r="D24" s="28">
        <f t="shared" si="6"/>
        <v>26</v>
      </c>
      <c r="E24" s="28">
        <f t="shared" si="6"/>
        <v>508</v>
      </c>
      <c r="F24" s="28">
        <f t="shared" si="6"/>
        <v>52</v>
      </c>
      <c r="G24" s="28">
        <f t="shared" si="6"/>
        <v>482</v>
      </c>
      <c r="H24" s="28">
        <f t="shared" si="6"/>
        <v>534</v>
      </c>
      <c r="I24" s="29">
        <f t="shared" si="6"/>
        <v>37199.289999999994</v>
      </c>
      <c r="J24" s="28">
        <f t="shared" si="6"/>
        <v>46162</v>
      </c>
      <c r="K24" s="28">
        <f t="shared" si="6"/>
        <v>184648</v>
      </c>
    </row>
    <row r="25" spans="1:11" s="23" customFormat="1" ht="15" hidden="1" x14ac:dyDescent="0.2">
      <c r="A25" s="19"/>
      <c r="B25" s="20"/>
      <c r="C25" s="21"/>
      <c r="D25" s="22"/>
      <c r="E25" s="22"/>
      <c r="F25" s="22"/>
      <c r="G25" s="22"/>
      <c r="H25" s="22"/>
      <c r="I25" s="23">
        <v>184648</v>
      </c>
    </row>
    <row r="26" spans="1:11" s="25" customFormat="1" ht="20.25" hidden="1" x14ac:dyDescent="0.2">
      <c r="A26" s="19"/>
      <c r="B26" s="20"/>
      <c r="C26" s="24"/>
      <c r="D26" s="24"/>
      <c r="J26" s="25" t="s">
        <v>9</v>
      </c>
      <c r="K26" s="25">
        <f>I25-K24</f>
        <v>0</v>
      </c>
    </row>
    <row r="27" spans="1:11" x14ac:dyDescent="0.2">
      <c r="A27" s="26"/>
      <c r="B27" s="26"/>
      <c r="C27" s="27"/>
      <c r="D27" s="27"/>
    </row>
    <row r="28" spans="1:11" x14ac:dyDescent="0.2">
      <c r="A28" s="26"/>
      <c r="B28" s="26"/>
      <c r="C28" s="26"/>
      <c r="D28" s="26"/>
    </row>
    <row r="29" spans="1:11" x14ac:dyDescent="0.2">
      <c r="A29" s="26"/>
      <c r="B29" s="26"/>
      <c r="C29" s="26"/>
      <c r="D29" s="26"/>
    </row>
    <row r="30" spans="1:11" x14ac:dyDescent="0.2">
      <c r="A30" s="26"/>
      <c r="B30" s="26"/>
      <c r="C30" s="26"/>
      <c r="D30" s="26"/>
    </row>
    <row r="31" spans="1:11" x14ac:dyDescent="0.2">
      <c r="A31" s="26"/>
      <c r="B31" s="26"/>
      <c r="C31" s="26"/>
      <c r="D31" s="26"/>
    </row>
    <row r="32" spans="1:11" x14ac:dyDescent="0.2">
      <c r="A32" s="26"/>
      <c r="B32" s="26"/>
      <c r="C32" s="26"/>
      <c r="D32" s="26"/>
    </row>
    <row r="33" spans="1:4" x14ac:dyDescent="0.2">
      <c r="A33" s="26"/>
      <c r="B33" s="26"/>
      <c r="C33" s="26"/>
      <c r="D33" s="26"/>
    </row>
  </sheetData>
  <mergeCells count="14">
    <mergeCell ref="H8:H9"/>
    <mergeCell ref="I8:I9"/>
    <mergeCell ref="J8:J9"/>
    <mergeCell ref="K8:K9"/>
    <mergeCell ref="A24:B24"/>
    <mergeCell ref="A8:A9"/>
    <mergeCell ref="B8:B9"/>
    <mergeCell ref="C8:D8"/>
    <mergeCell ref="E8:E9"/>
    <mergeCell ref="J1:K1"/>
    <mergeCell ref="I2:K2"/>
    <mergeCell ref="I3:K3"/>
    <mergeCell ref="J4:K4"/>
    <mergeCell ref="A6:K6"/>
  </mergeCells>
  <pageMargins left="1.5748031496062993" right="0.70866141732283472" top="0.35433070866141736" bottom="0.35433070866141736" header="0.31496062992125984" footer="0.31496062992125984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2019-09-27T13:33:12Z</cp:lastPrinted>
  <dcterms:created xsi:type="dcterms:W3CDTF">2019-09-23T05:28:13Z</dcterms:created>
  <dcterms:modified xsi:type="dcterms:W3CDTF">2019-09-27T13:33:14Z</dcterms:modified>
</cp:coreProperties>
</file>